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2" windowWidth="11352" windowHeight="9468"/>
  </bookViews>
  <sheets>
    <sheet name="2018" sheetId="1" r:id="rId1"/>
  </sheets>
  <definedNames>
    <definedName name="_xlnm.Print_Area" localSheetId="0">'2018'!$A$1:$AN$23</definedName>
  </definedNames>
  <calcPr calcId="125725"/>
</workbook>
</file>

<file path=xl/calcChain.xml><?xml version="1.0" encoding="utf-8"?>
<calcChain xmlns="http://schemas.openxmlformats.org/spreadsheetml/2006/main">
  <c r="G18" i="1"/>
  <c r="F19"/>
  <c r="F18"/>
  <c r="E19"/>
  <c r="E18"/>
  <c r="F17"/>
  <c r="F22" s="1"/>
  <c r="E17"/>
  <c r="S18"/>
  <c r="AK18"/>
  <c r="AH18"/>
  <c r="AN19"/>
  <c r="AN18"/>
  <c r="AE17"/>
  <c r="AB17"/>
  <c r="Y19"/>
  <c r="V19"/>
  <c r="S19"/>
  <c r="P17"/>
  <c r="M17"/>
  <c r="AJ22"/>
  <c r="AI22"/>
  <c r="AG22"/>
  <c r="AF22"/>
  <c r="AD22"/>
  <c r="AC22"/>
  <c r="AA22"/>
  <c r="Z22"/>
  <c r="X22"/>
  <c r="W22"/>
  <c r="G17" l="1"/>
  <c r="E22"/>
  <c r="Y22"/>
  <c r="AH22"/>
  <c r="AE22"/>
  <c r="AB22"/>
  <c r="AK22"/>
  <c r="R22" l="1"/>
  <c r="Q22"/>
  <c r="O22"/>
  <c r="P22" s="1"/>
  <c r="N22"/>
  <c r="S22" l="1"/>
  <c r="AM22"/>
  <c r="AN22" s="1"/>
  <c r="AL22"/>
  <c r="U22"/>
  <c r="T22"/>
  <c r="L22"/>
  <c r="K22"/>
  <c r="V22" l="1"/>
  <c r="M22"/>
  <c r="J19"/>
  <c r="I22"/>
  <c r="F21"/>
  <c r="F20"/>
  <c r="E21"/>
  <c r="E20"/>
  <c r="H22"/>
  <c r="J22" l="1"/>
  <c r="G19"/>
  <c r="G22" l="1"/>
</calcChain>
</file>

<file path=xl/sharedStrings.xml><?xml version="1.0" encoding="utf-8"?>
<sst xmlns="http://schemas.openxmlformats.org/spreadsheetml/2006/main" count="60" uniqueCount="26">
  <si>
    <t>в том числе</t>
  </si>
  <si>
    <t>Всего:</t>
  </si>
  <si>
    <t xml:space="preserve">Наименование получателей бюджетных средств </t>
  </si>
  <si>
    <t>уточненный план</t>
  </si>
  <si>
    <t>исполнено</t>
  </si>
  <si>
    <t>% исполнения</t>
  </si>
  <si>
    <t>Администрация Талдомского городского округа</t>
  </si>
  <si>
    <t>Управления образования администрации Талдомского городского округа</t>
  </si>
  <si>
    <t>Комитет по культуре, физической культуре, спорту, туризму и работе с молодежью  администрации Талдомского городского округа</t>
  </si>
  <si>
    <t>создание центров образования цифрового и гуманитарного профилей</t>
  </si>
  <si>
    <t>Сумма, всего (тыс.руб.)</t>
  </si>
  <si>
    <t>Приложение 7</t>
  </si>
  <si>
    <t>к решению Совета депутатов Талдомского городского округа</t>
  </si>
  <si>
    <t xml:space="preserve">                             "Об исполнении бюджета Талдомского городского округа за 2022 год"</t>
  </si>
  <si>
    <t xml:space="preserve">от "    " мая 2023 год №          </t>
  </si>
  <si>
    <t xml:space="preserve">Исполнение бюджета Талдомского городского округа  за 2022 год по расходам за счет   средств  иных межбюджетных трансфертов   </t>
  </si>
  <si>
    <t>на реализацию отдельных мероприятий муниципальных программ в сфере ЖКХ</t>
  </si>
  <si>
    <t>на организацию деятельности единых дежурно-диспетчерских служб по обеспечению круглосуточного приема вызовов, обработке и передаче в диспетчерские службы информации (о происшествиях или чрезвычайных ситуациях) для организации реагирования, в том числе экстренного</t>
  </si>
  <si>
    <t>на материально-техническое обеспечение муниципальных общеобразовательных организаций в Московской области в целях организации автоматизированной системы учета предоставления питания обучающимся</t>
  </si>
  <si>
    <t>на финансовое обеспечение расходов в связи 
с освобождением семей отдельных категорий граждан от платы, взимаемой за присмотр и уход 
за ребенком в муниципальных образовательных организациях в Московской области, реализующих программы дошкольного образования</t>
  </si>
  <si>
    <t>на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</si>
  <si>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на организацию консультирования граждан по вопросам частичной мобилизации  кол-центрами многофункциональных центров предоставления государственных и муниципальных услуг</t>
  </si>
  <si>
    <t>на государственную поддержку отрасли культуры (в части поддержки лучших работников сельских учреждений культуры)</t>
  </si>
  <si>
    <t>на государственную поддержку отрасли культуры (в части поддержки лучших  сельских учреждений культуры)</t>
  </si>
  <si>
    <t>на реализацию отдельных мероприятий муниципальных программ в сфере образования</t>
  </si>
  <si>
    <t>тыс.руб.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</si>
</sst>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"/>
    <numFmt numFmtId="166" formatCode="0.000"/>
    <numFmt numFmtId="167" formatCode="0.00000"/>
  </numFmts>
  <fonts count="14">
    <font>
      <sz val="9"/>
      <name val="Arial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horizontal="center" wrapText="1"/>
    </xf>
    <xf numFmtId="0" fontId="9" fillId="0" borderId="0" xfId="0" applyFont="1"/>
    <xf numFmtId="49" fontId="9" fillId="0" borderId="0" xfId="0" applyNumberFormat="1" applyFont="1"/>
    <xf numFmtId="49" fontId="7" fillId="0" borderId="3" xfId="0" applyNumberFormat="1" applyFont="1" applyBorder="1" applyAlignment="1">
      <alignment horizontal="center" wrapText="1"/>
    </xf>
    <xf numFmtId="49" fontId="9" fillId="0" borderId="0" xfId="0" applyNumberFormat="1" applyFont="1" applyBorder="1"/>
    <xf numFmtId="166" fontId="7" fillId="0" borderId="3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166" fontId="9" fillId="0" borderId="3" xfId="0" applyNumberFormat="1" applyFont="1" applyBorder="1" applyAlignment="1">
      <alignment horizontal="center" wrapText="1"/>
    </xf>
    <xf numFmtId="166" fontId="9" fillId="0" borderId="3" xfId="0" applyNumberFormat="1" applyFont="1" applyBorder="1" applyAlignment="1">
      <alignment wrapText="1"/>
    </xf>
    <xf numFmtId="2" fontId="7" fillId="0" borderId="3" xfId="0" applyNumberFormat="1" applyFont="1" applyBorder="1"/>
    <xf numFmtId="165" fontId="7" fillId="0" borderId="3" xfId="0" applyNumberFormat="1" applyFont="1" applyBorder="1" applyAlignment="1">
      <alignment horizontal="center" wrapText="1"/>
    </xf>
    <xf numFmtId="0" fontId="0" fillId="0" borderId="6" xfId="0" applyBorder="1" applyAlignment="1">
      <alignment wrapText="1"/>
    </xf>
    <xf numFmtId="164" fontId="9" fillId="0" borderId="3" xfId="0" applyNumberFormat="1" applyFont="1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10" fillId="0" borderId="0" xfId="0" applyFont="1"/>
    <xf numFmtId="0" fontId="2" fillId="0" borderId="3" xfId="0" applyFont="1" applyBorder="1" applyAlignment="1">
      <alignment horizontal="center" wrapText="1"/>
    </xf>
    <xf numFmtId="166" fontId="8" fillId="0" borderId="3" xfId="0" applyNumberFormat="1" applyFont="1" applyBorder="1" applyAlignment="1">
      <alignment wrapText="1"/>
    </xf>
    <xf numFmtId="166" fontId="8" fillId="0" borderId="3" xfId="0" applyNumberFormat="1" applyFont="1" applyBorder="1" applyAlignment="1">
      <alignment horizontal="center" wrapText="1"/>
    </xf>
    <xf numFmtId="0" fontId="0" fillId="0" borderId="3" xfId="0" applyBorder="1"/>
    <xf numFmtId="0" fontId="9" fillId="0" borderId="3" xfId="0" applyFont="1" applyBorder="1"/>
    <xf numFmtId="0" fontId="0" fillId="0" borderId="0" xfId="0" applyAlignment="1">
      <alignment horizontal="right"/>
    </xf>
    <xf numFmtId="0" fontId="0" fillId="0" borderId="3" xfId="0" applyBorder="1" applyAlignment="1">
      <alignment wrapText="1"/>
    </xf>
    <xf numFmtId="0" fontId="3" fillId="0" borderId="3" xfId="0" applyFont="1" applyBorder="1" applyAlignment="1">
      <alignment horizontal="center" vertical="top" wrapText="1"/>
    </xf>
    <xf numFmtId="167" fontId="8" fillId="0" borderId="3" xfId="0" applyNumberFormat="1" applyFont="1" applyBorder="1" applyAlignment="1">
      <alignment wrapText="1"/>
    </xf>
    <xf numFmtId="167" fontId="7" fillId="0" borderId="3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2" fontId="8" fillId="0" borderId="3" xfId="0" applyNumberFormat="1" applyFont="1" applyBorder="1"/>
    <xf numFmtId="0" fontId="6" fillId="0" borderId="0" xfId="0" applyFont="1" applyBorder="1"/>
    <xf numFmtId="0" fontId="0" fillId="0" borderId="0" xfId="0" applyBorder="1"/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2" fillId="0" borderId="0" xfId="0" applyFont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5" xfId="0" applyBorder="1" applyAlignment="1">
      <alignment wrapText="1"/>
    </xf>
    <xf numFmtId="0" fontId="12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N37"/>
  <sheetViews>
    <sheetView tabSelected="1" view="pageBreakPreview" topLeftCell="Z7" zoomScale="62" zoomScaleNormal="100" zoomScaleSheetLayoutView="62" workbookViewId="0">
      <selection activeCell="H11" sqref="H11:AN11"/>
    </sheetView>
  </sheetViews>
  <sheetFormatPr defaultRowHeight="11.4"/>
  <cols>
    <col min="1" max="1" width="2.25" customWidth="1"/>
    <col min="4" max="4" width="36" customWidth="1"/>
    <col min="5" max="5" width="22.5" customWidth="1"/>
    <col min="6" max="6" width="23.25" customWidth="1"/>
    <col min="7" max="7" width="17.25" customWidth="1"/>
    <col min="8" max="8" width="21.75" customWidth="1"/>
    <col min="9" max="9" width="22.375" customWidth="1"/>
    <col min="10" max="10" width="15.625" customWidth="1"/>
    <col min="11" max="12" width="21.875" customWidth="1"/>
    <col min="13" max="13" width="21.25" customWidth="1"/>
    <col min="14" max="19" width="17.5" customWidth="1"/>
    <col min="20" max="20" width="14.625" customWidth="1"/>
    <col min="21" max="21" width="18.625" customWidth="1"/>
    <col min="22" max="22" width="14.625" customWidth="1"/>
    <col min="23" max="26" width="18.875" customWidth="1"/>
    <col min="27" max="27" width="21.75" customWidth="1"/>
    <col min="28" max="28" width="18.875" customWidth="1"/>
    <col min="29" max="29" width="20.5" customWidth="1"/>
    <col min="30" max="37" width="18.875" customWidth="1"/>
    <col min="38" max="39" width="21.25" customWidth="1"/>
    <col min="40" max="40" width="17" customWidth="1"/>
  </cols>
  <sheetData>
    <row r="1" spans="2:40" ht="15">
      <c r="H1" s="45"/>
      <c r="I1" s="45"/>
      <c r="J1" s="45"/>
    </row>
    <row r="2" spans="2:40" ht="25.8" customHeight="1">
      <c r="F2" s="45" t="s">
        <v>11</v>
      </c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</row>
    <row r="3" spans="2:40" ht="25.8" customHeight="1">
      <c r="F3" s="45" t="s">
        <v>12</v>
      </c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</row>
    <row r="4" spans="2:40" ht="28.2" customHeight="1">
      <c r="F4" s="57" t="s">
        <v>13</v>
      </c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</row>
    <row r="5" spans="2:40" ht="21.6" customHeight="1">
      <c r="F5" s="24"/>
      <c r="G5" s="24"/>
      <c r="H5" s="57" t="s">
        <v>14</v>
      </c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</row>
    <row r="6" spans="2:40" ht="18.600000000000001" customHeight="1"/>
    <row r="7" spans="2:40" ht="18.600000000000001" customHeight="1"/>
    <row r="8" spans="2:40" ht="48.75" customHeight="1">
      <c r="B8" s="56" t="s">
        <v>15</v>
      </c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</row>
    <row r="9" spans="2:40" ht="17.25" customHeight="1"/>
    <row r="10" spans="2:40" ht="17.25" customHeight="1">
      <c r="AM10" t="s">
        <v>25</v>
      </c>
    </row>
    <row r="11" spans="2:40" ht="15.6" customHeight="1">
      <c r="B11" s="46" t="s">
        <v>2</v>
      </c>
      <c r="C11" s="47"/>
      <c r="D11" s="48"/>
      <c r="E11" s="51" t="s">
        <v>10</v>
      </c>
      <c r="F11" s="52"/>
      <c r="G11" s="52"/>
      <c r="H11" s="55" t="s">
        <v>0</v>
      </c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</row>
    <row r="12" spans="2:40" s="18" customFormat="1" ht="154.80000000000001" customHeight="1">
      <c r="B12" s="47"/>
      <c r="C12" s="47"/>
      <c r="D12" s="48"/>
      <c r="E12" s="52"/>
      <c r="F12" s="52"/>
      <c r="G12" s="52"/>
      <c r="H12" s="53" t="s">
        <v>9</v>
      </c>
      <c r="I12" s="54"/>
      <c r="J12" s="54"/>
      <c r="K12" s="53" t="s">
        <v>16</v>
      </c>
      <c r="L12" s="53"/>
      <c r="M12" s="53"/>
      <c r="N12" s="53" t="s">
        <v>17</v>
      </c>
      <c r="O12" s="53"/>
      <c r="P12" s="53"/>
      <c r="Q12" s="53" t="s">
        <v>18</v>
      </c>
      <c r="R12" s="53"/>
      <c r="S12" s="53"/>
      <c r="T12" s="53" t="s">
        <v>19</v>
      </c>
      <c r="U12" s="53"/>
      <c r="V12" s="53"/>
      <c r="W12" s="53" t="s">
        <v>20</v>
      </c>
      <c r="X12" s="53"/>
      <c r="Y12" s="53"/>
      <c r="Z12" s="53" t="s">
        <v>21</v>
      </c>
      <c r="AA12" s="53"/>
      <c r="AB12" s="53"/>
      <c r="AC12" s="53" t="s">
        <v>21</v>
      </c>
      <c r="AD12" s="53"/>
      <c r="AE12" s="53"/>
      <c r="AF12" s="53" t="s">
        <v>23</v>
      </c>
      <c r="AG12" s="53"/>
      <c r="AH12" s="53"/>
      <c r="AI12" s="53" t="s">
        <v>22</v>
      </c>
      <c r="AJ12" s="53"/>
      <c r="AK12" s="53"/>
      <c r="AL12" s="53" t="s">
        <v>24</v>
      </c>
      <c r="AM12" s="53"/>
      <c r="AN12" s="53"/>
    </row>
    <row r="13" spans="2:40" ht="36" customHeight="1">
      <c r="B13" s="49"/>
      <c r="C13" s="49"/>
      <c r="D13" s="50"/>
      <c r="E13" s="17" t="s">
        <v>3</v>
      </c>
      <c r="F13" s="17" t="s">
        <v>4</v>
      </c>
      <c r="G13" s="17" t="s">
        <v>5</v>
      </c>
      <c r="H13" s="17" t="s">
        <v>3</v>
      </c>
      <c r="I13" s="17" t="s">
        <v>4</v>
      </c>
      <c r="J13" s="17" t="s">
        <v>5</v>
      </c>
      <c r="K13" s="17" t="s">
        <v>3</v>
      </c>
      <c r="L13" s="17" t="s">
        <v>4</v>
      </c>
      <c r="M13" s="17" t="s">
        <v>5</v>
      </c>
      <c r="N13" s="26" t="s">
        <v>3</v>
      </c>
      <c r="O13" s="17" t="s">
        <v>4</v>
      </c>
      <c r="P13" s="17" t="s">
        <v>5</v>
      </c>
      <c r="Q13" s="17" t="s">
        <v>3</v>
      </c>
      <c r="R13" s="17" t="s">
        <v>4</v>
      </c>
      <c r="S13" s="17" t="s">
        <v>5</v>
      </c>
      <c r="T13" s="17" t="s">
        <v>3</v>
      </c>
      <c r="U13" s="17" t="s">
        <v>4</v>
      </c>
      <c r="V13" s="17" t="s">
        <v>5</v>
      </c>
      <c r="W13" s="17" t="s">
        <v>3</v>
      </c>
      <c r="X13" s="17" t="s">
        <v>4</v>
      </c>
      <c r="Y13" s="17" t="s">
        <v>5</v>
      </c>
      <c r="Z13" s="17" t="s">
        <v>3</v>
      </c>
      <c r="AA13" s="17" t="s">
        <v>4</v>
      </c>
      <c r="AB13" s="17" t="s">
        <v>5</v>
      </c>
      <c r="AC13" s="17" t="s">
        <v>3</v>
      </c>
      <c r="AD13" s="17" t="s">
        <v>4</v>
      </c>
      <c r="AE13" s="17" t="s">
        <v>5</v>
      </c>
      <c r="AF13" s="17" t="s">
        <v>3</v>
      </c>
      <c r="AG13" s="17" t="s">
        <v>4</v>
      </c>
      <c r="AH13" s="17" t="s">
        <v>5</v>
      </c>
      <c r="AI13" s="17" t="s">
        <v>3</v>
      </c>
      <c r="AJ13" s="17" t="s">
        <v>4</v>
      </c>
      <c r="AK13" s="17" t="s">
        <v>5</v>
      </c>
      <c r="AL13" s="17" t="s">
        <v>3</v>
      </c>
      <c r="AM13" s="17" t="s">
        <v>4</v>
      </c>
      <c r="AN13" s="17" t="s">
        <v>5</v>
      </c>
    </row>
    <row r="14" spans="2:40" ht="16.5" customHeight="1">
      <c r="B14" s="33">
        <v>1</v>
      </c>
      <c r="C14" s="33"/>
      <c r="D14" s="34"/>
      <c r="E14" s="19">
        <v>2</v>
      </c>
      <c r="F14" s="19">
        <v>3</v>
      </c>
      <c r="G14" s="19">
        <v>4</v>
      </c>
      <c r="H14" s="10">
        <v>5</v>
      </c>
      <c r="I14" s="10">
        <v>6</v>
      </c>
      <c r="J14" s="10">
        <v>7</v>
      </c>
      <c r="K14" s="29">
        <v>8</v>
      </c>
      <c r="L14" s="29">
        <v>9</v>
      </c>
      <c r="M14" s="29">
        <v>10</v>
      </c>
      <c r="N14" s="29">
        <v>11</v>
      </c>
      <c r="O14" s="29">
        <v>12</v>
      </c>
      <c r="P14" s="29">
        <v>13</v>
      </c>
      <c r="Q14" s="29">
        <v>14</v>
      </c>
      <c r="R14" s="29">
        <v>15</v>
      </c>
      <c r="S14" s="29">
        <v>16</v>
      </c>
      <c r="T14" s="29">
        <v>17</v>
      </c>
      <c r="U14" s="29">
        <v>18</v>
      </c>
      <c r="V14" s="29">
        <v>19</v>
      </c>
      <c r="W14" s="29">
        <v>20</v>
      </c>
      <c r="X14" s="29">
        <v>21</v>
      </c>
      <c r="Y14" s="29">
        <v>22</v>
      </c>
      <c r="Z14" s="29">
        <v>23</v>
      </c>
      <c r="AA14" s="29">
        <v>24</v>
      </c>
      <c r="AB14" s="29">
        <v>25</v>
      </c>
      <c r="AC14" s="29">
        <v>26</v>
      </c>
      <c r="AD14" s="29">
        <v>27</v>
      </c>
      <c r="AE14" s="29">
        <v>28</v>
      </c>
      <c r="AF14" s="29">
        <v>29</v>
      </c>
      <c r="AG14" s="29">
        <v>30</v>
      </c>
      <c r="AH14" s="29">
        <v>31</v>
      </c>
      <c r="AI14" s="29">
        <v>32</v>
      </c>
      <c r="AJ14" s="29">
        <v>33</v>
      </c>
      <c r="AK14" s="29">
        <v>34</v>
      </c>
      <c r="AL14" s="29">
        <v>35</v>
      </c>
      <c r="AM14" s="29">
        <v>36</v>
      </c>
      <c r="AN14" s="29">
        <v>37</v>
      </c>
    </row>
    <row r="15" spans="2:40" ht="87.75" hidden="1" customHeight="1">
      <c r="B15" s="1"/>
      <c r="C15" s="3"/>
      <c r="D15" s="3"/>
      <c r="E15" s="25"/>
      <c r="F15" s="25"/>
      <c r="G15" s="25"/>
      <c r="H15" s="4"/>
      <c r="I15" s="4"/>
      <c r="J15" s="4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</row>
    <row r="16" spans="2:40" ht="87.75" hidden="1" customHeight="1">
      <c r="B16" s="15"/>
      <c r="C16" s="2"/>
      <c r="D16" s="2"/>
      <c r="E16" s="25"/>
      <c r="F16" s="25"/>
      <c r="G16" s="25"/>
      <c r="H16" s="4"/>
      <c r="I16" s="4"/>
      <c r="J16" s="4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</row>
    <row r="17" spans="2:40" s="5" customFormat="1" ht="83.4" customHeight="1">
      <c r="B17" s="35" t="s">
        <v>6</v>
      </c>
      <c r="C17" s="35"/>
      <c r="D17" s="36"/>
      <c r="E17" s="9">
        <f>SUM(H17+K17+N17+Q17+T17+W17+Z17+AC17+AF17+AI17+AL17)</f>
        <v>11935</v>
      </c>
      <c r="F17" s="28">
        <f>SUM(L17+O17+I17+R17+U17+X17+AA17+AD17+AG17+AJ17+AM17+AM17)</f>
        <v>11933.581840000001</v>
      </c>
      <c r="G17" s="13">
        <f>F17/E17%</f>
        <v>99.988117637201526</v>
      </c>
      <c r="H17" s="16"/>
      <c r="I17" s="16"/>
      <c r="J17" s="16"/>
      <c r="K17" s="21">
        <v>11000</v>
      </c>
      <c r="L17" s="20">
        <v>11000</v>
      </c>
      <c r="M17" s="30">
        <f>L17/K17%</f>
        <v>100</v>
      </c>
      <c r="N17" s="21">
        <v>839</v>
      </c>
      <c r="O17" s="20">
        <v>839</v>
      </c>
      <c r="P17" s="30">
        <f>O17/N17%</f>
        <v>100</v>
      </c>
      <c r="Q17" s="23"/>
      <c r="R17" s="23"/>
      <c r="S17" s="23"/>
      <c r="T17" s="23"/>
      <c r="U17" s="23"/>
      <c r="V17" s="23"/>
      <c r="W17" s="23"/>
      <c r="X17" s="23"/>
      <c r="Y17" s="23"/>
      <c r="Z17" s="21">
        <v>95</v>
      </c>
      <c r="AA17" s="20">
        <v>94.58184</v>
      </c>
      <c r="AB17" s="30">
        <f>AA17/Z17%</f>
        <v>99.559831578947367</v>
      </c>
      <c r="AC17" s="21">
        <v>1</v>
      </c>
      <c r="AD17" s="20">
        <v>0</v>
      </c>
      <c r="AE17" s="30">
        <f>AD17/AC17%</f>
        <v>0</v>
      </c>
      <c r="AF17" s="23"/>
      <c r="AG17" s="23"/>
      <c r="AH17" s="23"/>
      <c r="AI17" s="23"/>
      <c r="AJ17" s="23"/>
      <c r="AK17" s="23"/>
      <c r="AL17" s="23"/>
      <c r="AM17" s="23"/>
      <c r="AN17" s="23"/>
    </row>
    <row r="18" spans="2:40" s="5" customFormat="1" ht="138.6" customHeight="1">
      <c r="B18" s="35" t="s">
        <v>8</v>
      </c>
      <c r="C18" s="40"/>
      <c r="D18" s="41"/>
      <c r="E18" s="9">
        <f>SUM(H18+K18+N18+Q18+T18+W18+Z18+AC18+AF18+AI18+AL18)</f>
        <v>4832.6899999999996</v>
      </c>
      <c r="F18" s="28">
        <f>SUM(L18+O18+I18+R18+U18+X18+AA18+AD18+AG18+AJ18+AM18)</f>
        <v>3655.9203700000003</v>
      </c>
      <c r="G18" s="13">
        <f>F18/E18%</f>
        <v>75.649801042483602</v>
      </c>
      <c r="H18" s="11"/>
      <c r="I18" s="12"/>
      <c r="J18" s="30"/>
      <c r="K18" s="22"/>
      <c r="L18" s="22"/>
      <c r="M18" s="22"/>
      <c r="N18" s="23"/>
      <c r="O18" s="23"/>
      <c r="P18" s="23"/>
      <c r="Q18" s="21">
        <v>60</v>
      </c>
      <c r="R18" s="20">
        <v>60</v>
      </c>
      <c r="S18" s="30">
        <f>R18/Q18%</f>
        <v>100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1">
        <v>275</v>
      </c>
      <c r="AG18" s="20">
        <v>275</v>
      </c>
      <c r="AH18" s="30">
        <f>AG18/AF18%</f>
        <v>100</v>
      </c>
      <c r="AI18" s="21">
        <v>66.69</v>
      </c>
      <c r="AJ18" s="20">
        <v>66.69</v>
      </c>
      <c r="AK18" s="30">
        <f>AJ18/AI18%</f>
        <v>100</v>
      </c>
      <c r="AL18" s="21">
        <v>4431</v>
      </c>
      <c r="AM18" s="27">
        <v>3254.2303700000002</v>
      </c>
      <c r="AN18" s="30">
        <f>AM18/AL18%</f>
        <v>73.442346422929361</v>
      </c>
    </row>
    <row r="19" spans="2:40" s="5" customFormat="1" ht="82.8" customHeight="1">
      <c r="B19" s="35" t="s">
        <v>7</v>
      </c>
      <c r="C19" s="38"/>
      <c r="D19" s="39"/>
      <c r="E19" s="9">
        <f>SUM(H19+K19+N19+Q19+T19+W19+Z19+AC19+AF19+AI19+AL19)</f>
        <v>3165</v>
      </c>
      <c r="F19" s="28">
        <f>SUM(L19+O19+I19+R19+U19+X19+AA19+AD19+AG19+AJ19+AM19)</f>
        <v>3074.2057800000002</v>
      </c>
      <c r="G19" s="13">
        <f>F19/E19%</f>
        <v>97.131304265402861</v>
      </c>
      <c r="H19" s="21">
        <v>1000</v>
      </c>
      <c r="I19" s="20">
        <v>990</v>
      </c>
      <c r="J19" s="30">
        <f>I19/H19%</f>
        <v>99</v>
      </c>
      <c r="K19" s="22"/>
      <c r="L19" s="22"/>
      <c r="M19" s="22"/>
      <c r="N19" s="23"/>
      <c r="O19" s="23"/>
      <c r="P19" s="23"/>
      <c r="Q19" s="21">
        <v>840</v>
      </c>
      <c r="R19" s="20">
        <v>840</v>
      </c>
      <c r="S19" s="30">
        <f>R19/Q19%</f>
        <v>100</v>
      </c>
      <c r="T19" s="21">
        <v>259</v>
      </c>
      <c r="U19" s="27">
        <v>230.58250000000001</v>
      </c>
      <c r="V19" s="30">
        <f>U19/T19%</f>
        <v>89.027992277992283</v>
      </c>
      <c r="W19" s="21">
        <v>537</v>
      </c>
      <c r="X19" s="20">
        <v>537</v>
      </c>
      <c r="Y19" s="30">
        <f>X19/W19%</f>
        <v>100</v>
      </c>
      <c r="Z19" s="23"/>
      <c r="AA19" s="23"/>
      <c r="AB19" s="23"/>
      <c r="AC19" s="23"/>
      <c r="AD19" s="23"/>
      <c r="AE19" s="23"/>
      <c r="AF19" s="21"/>
      <c r="AG19" s="20"/>
      <c r="AH19" s="30"/>
      <c r="AI19" s="21"/>
      <c r="AJ19" s="20"/>
      <c r="AK19" s="30"/>
      <c r="AL19" s="21">
        <v>529</v>
      </c>
      <c r="AM19" s="27">
        <v>476.62328000000002</v>
      </c>
      <c r="AN19" s="30">
        <f>AM19/AL19%</f>
        <v>90.098918714555765</v>
      </c>
    </row>
    <row r="20" spans="2:40" s="5" customFormat="1" ht="0.75" hidden="1" customHeight="1">
      <c r="B20" s="43"/>
      <c r="C20" s="43"/>
      <c r="D20" s="44"/>
      <c r="E20" s="14" t="e">
        <f>SUM(#REF!+H20+#REF!+#REF!)</f>
        <v>#REF!</v>
      </c>
      <c r="F20" s="9" t="e">
        <f>#REF!+I20+#REF!+#REF!</f>
        <v>#REF!</v>
      </c>
      <c r="G20" s="13"/>
      <c r="H20" s="7"/>
      <c r="I20" s="7"/>
      <c r="J20" s="7"/>
      <c r="K20" s="22"/>
      <c r="L20" s="22"/>
      <c r="M20" s="22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</row>
    <row r="21" spans="2:40" s="5" customFormat="1" ht="12" hidden="1" customHeight="1">
      <c r="B21" s="43"/>
      <c r="C21" s="43"/>
      <c r="D21" s="44"/>
      <c r="E21" s="14" t="e">
        <f>SUM(#REF!+H21+#REF!+#REF!)</f>
        <v>#REF!</v>
      </c>
      <c r="F21" s="9" t="e">
        <f>#REF!+I21+#REF!+#REF!</f>
        <v>#REF!</v>
      </c>
      <c r="G21" s="13"/>
      <c r="H21" s="7"/>
      <c r="I21" s="7"/>
      <c r="J21" s="7"/>
      <c r="K21" s="22"/>
      <c r="L21" s="22"/>
      <c r="M21" s="22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</row>
    <row r="22" spans="2:40" s="5" customFormat="1" ht="69.599999999999994" customHeight="1">
      <c r="B22" s="42" t="s">
        <v>1</v>
      </c>
      <c r="C22" s="42"/>
      <c r="D22" s="42"/>
      <c r="E22" s="9">
        <f>SUM(E17:E19)</f>
        <v>19932.689999999999</v>
      </c>
      <c r="F22" s="28">
        <f>SUM(F17:F19)</f>
        <v>18663.707990000003</v>
      </c>
      <c r="G22" s="13">
        <f>F22/E22%</f>
        <v>93.633664046348002</v>
      </c>
      <c r="H22" s="9">
        <f>SUM(H17:H19)</f>
        <v>1000</v>
      </c>
      <c r="I22" s="9">
        <f>SUM(I17:I19)</f>
        <v>990</v>
      </c>
      <c r="J22" s="13">
        <f>I22/H22%</f>
        <v>99</v>
      </c>
      <c r="K22" s="9">
        <f>SUM(K17:K19)</f>
        <v>11000</v>
      </c>
      <c r="L22" s="9">
        <f>SUM(L17:L19)</f>
        <v>11000</v>
      </c>
      <c r="M22" s="13">
        <f>L22/K22%</f>
        <v>100</v>
      </c>
      <c r="N22" s="9">
        <f>SUM(N17:N19)</f>
        <v>839</v>
      </c>
      <c r="O22" s="9">
        <f>SUM(O17:O19)</f>
        <v>839</v>
      </c>
      <c r="P22" s="13">
        <f>O22/N22%</f>
        <v>100</v>
      </c>
      <c r="Q22" s="9">
        <f>SUM(Q17:Q19)</f>
        <v>900</v>
      </c>
      <c r="R22" s="9">
        <f>SUM(R17:R19)</f>
        <v>900</v>
      </c>
      <c r="S22" s="13">
        <f>R22/Q22%</f>
        <v>100</v>
      </c>
      <c r="T22" s="9">
        <f>SUM(T17:T19)</f>
        <v>259</v>
      </c>
      <c r="U22" s="9">
        <f>SUM(U17:U19)</f>
        <v>230.58250000000001</v>
      </c>
      <c r="V22" s="13">
        <f>U22/T22%</f>
        <v>89.027992277992283</v>
      </c>
      <c r="W22" s="9">
        <f>SUM(W17:W19)</f>
        <v>537</v>
      </c>
      <c r="X22" s="9">
        <f>SUM(X17:X19)</f>
        <v>537</v>
      </c>
      <c r="Y22" s="13">
        <f>X22/W22%</f>
        <v>100</v>
      </c>
      <c r="Z22" s="9">
        <f>SUM(Z17:Z19)</f>
        <v>95</v>
      </c>
      <c r="AA22" s="9">
        <f>SUM(AA17:AA19)</f>
        <v>94.58184</v>
      </c>
      <c r="AB22" s="13">
        <f>AA22/Z22%</f>
        <v>99.559831578947367</v>
      </c>
      <c r="AC22" s="9">
        <f>SUM(AC17:AC19)</f>
        <v>1</v>
      </c>
      <c r="AD22" s="9">
        <f>SUM(AD17:AD19)</f>
        <v>0</v>
      </c>
      <c r="AE22" s="13">
        <f>AD22/AC22%</f>
        <v>0</v>
      </c>
      <c r="AF22" s="9">
        <f>SUM(AF17:AF19)</f>
        <v>275</v>
      </c>
      <c r="AG22" s="9">
        <f>SUM(AG17:AG19)</f>
        <v>275</v>
      </c>
      <c r="AH22" s="13">
        <f>AG22/AF22%</f>
        <v>100</v>
      </c>
      <c r="AI22" s="9">
        <f>SUM(AI17:AI19)</f>
        <v>66.69</v>
      </c>
      <c r="AJ22" s="9">
        <f>SUM(AJ17:AJ19)</f>
        <v>66.69</v>
      </c>
      <c r="AK22" s="13">
        <f>AJ22/AI22%</f>
        <v>100</v>
      </c>
      <c r="AL22" s="9">
        <f>SUM(AL17:AL19)</f>
        <v>4960</v>
      </c>
      <c r="AM22" s="28">
        <f>SUM(AM17:AM19)</f>
        <v>3730.85365</v>
      </c>
      <c r="AN22" s="13">
        <f>AM22/AL22%</f>
        <v>75.218823588709682</v>
      </c>
    </row>
    <row r="23" spans="2:40" ht="24" customHeight="1">
      <c r="B23" s="37"/>
      <c r="C23" s="37"/>
      <c r="D23" s="37"/>
      <c r="E23" s="31"/>
      <c r="F23" s="31"/>
      <c r="G23" s="31"/>
      <c r="H23" s="31"/>
      <c r="I23" s="31"/>
      <c r="J23" s="31"/>
      <c r="K23" s="32"/>
    </row>
    <row r="24" spans="2:40" ht="15.6">
      <c r="L24" s="18"/>
      <c r="M24" s="18"/>
    </row>
    <row r="27" spans="2:40" ht="15.6">
      <c r="K27" s="18"/>
    </row>
    <row r="29" spans="2:40" ht="22.8">
      <c r="L29" s="5"/>
      <c r="M29" s="5"/>
    </row>
    <row r="30" spans="2:40" ht="22.8">
      <c r="L30" s="5"/>
      <c r="M30" s="5"/>
    </row>
    <row r="31" spans="2:40" ht="22.8">
      <c r="L31" s="5"/>
      <c r="M31" s="5"/>
    </row>
    <row r="32" spans="2:40" ht="22.8">
      <c r="K32" s="5"/>
      <c r="L32" s="5"/>
      <c r="M32" s="5"/>
    </row>
    <row r="33" spans="11:13" ht="22.8">
      <c r="K33" s="5"/>
      <c r="L33" s="5"/>
      <c r="M33" s="5"/>
    </row>
    <row r="34" spans="11:13" ht="22.8">
      <c r="K34" s="5"/>
      <c r="L34" s="5"/>
      <c r="M34" s="5"/>
    </row>
    <row r="35" spans="11:13" ht="22.8">
      <c r="K35" s="6"/>
    </row>
    <row r="36" spans="11:13" ht="22.8">
      <c r="K36" s="6"/>
    </row>
    <row r="37" spans="11:13" ht="22.8">
      <c r="K37" s="8"/>
    </row>
  </sheetData>
  <mergeCells count="27">
    <mergeCell ref="AL12:AN12"/>
    <mergeCell ref="H11:AN11"/>
    <mergeCell ref="B8:AN8"/>
    <mergeCell ref="F2:AN2"/>
    <mergeCell ref="F3:AN3"/>
    <mergeCell ref="F4:AN4"/>
    <mergeCell ref="H5:AN5"/>
    <mergeCell ref="N12:P12"/>
    <mergeCell ref="Q12:S12"/>
    <mergeCell ref="K12:M12"/>
    <mergeCell ref="W12:Y12"/>
    <mergeCell ref="Z12:AB12"/>
    <mergeCell ref="AC12:AE12"/>
    <mergeCell ref="AI12:AK12"/>
    <mergeCell ref="AF12:AH12"/>
    <mergeCell ref="H1:J1"/>
    <mergeCell ref="B11:D13"/>
    <mergeCell ref="E11:G12"/>
    <mergeCell ref="H12:J12"/>
    <mergeCell ref="T12:V12"/>
    <mergeCell ref="B14:D14"/>
    <mergeCell ref="B17:D17"/>
    <mergeCell ref="B23:D23"/>
    <mergeCell ref="B19:D19"/>
    <mergeCell ref="B18:D18"/>
    <mergeCell ref="B22:D22"/>
    <mergeCell ref="B20:D21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36" fitToHeight="5" orientation="landscape" r:id="rId1"/>
  <headerFooter alignWithMargins="0"/>
  <colBreaks count="1" manualBreakCount="1">
    <brk id="22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2023-03-22T12:35:03Z</cp:lastPrinted>
  <dcterms:created xsi:type="dcterms:W3CDTF">2011-04-25T04:44:01Z</dcterms:created>
  <dcterms:modified xsi:type="dcterms:W3CDTF">2023-03-24T11:53:20Z</dcterms:modified>
</cp:coreProperties>
</file>